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codeName="DieseArbeitsmappe" defaultThemeVersion="153222"/>
  <mc:AlternateContent xmlns:mc="http://schemas.openxmlformats.org/markup-compatibility/2006">
    <mc:Choice Requires="x15">
      <x15ac:absPath xmlns:x15ac="http://schemas.microsoft.com/office/spreadsheetml/2010/11/ac" url="C:\Users\Marlene\Documents\1. BACKEN\0. Markus\1. Rezepturen 1000g GME - geändert\"/>
    </mc:Choice>
  </mc:AlternateContent>
  <bookViews>
    <workbookView xWindow="0" yWindow="0" windowWidth="24000" windowHeight="9510"/>
  </bookViews>
  <sheets>
    <sheet name="Rezeptur" sheetId="1" r:id="rId1"/>
  </sheets>
  <definedNames>
    <definedName name="_xlnm.Print_Area" localSheetId="0">Rezeptur!$G$8:$M$42</definedName>
    <definedName name="EM">Rezeptur!$B$6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W38" i="1" s="1"/>
  <c r="U38" i="1" s="1"/>
  <c r="S38" i="1" s="1"/>
  <c r="Q38" i="1" s="1"/>
  <c r="X38" i="1"/>
  <c r="V38" i="1" s="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S40" i="1"/>
  <c r="D40" i="1" s="1"/>
  <c r="J40" i="1" s="1"/>
  <c r="J14" i="1" l="1"/>
  <c r="J21" i="1"/>
  <c r="J22" i="1"/>
  <c r="J23" i="1"/>
  <c r="J24" i="1"/>
  <c r="J18" i="1"/>
  <c r="J19" i="1"/>
  <c r="J20" i="1"/>
  <c r="J37" i="1"/>
  <c r="J29" i="1"/>
  <c r="J28" i="1"/>
  <c r="J31" i="1"/>
  <c r="J36" i="1"/>
  <c r="J30" i="1"/>
  <c r="J17" i="1"/>
  <c r="J27" i="1"/>
  <c r="J25" i="1"/>
  <c r="J35" i="1"/>
  <c r="J26" i="1"/>
  <c r="J16" i="1"/>
  <c r="J32" i="1"/>
  <c r="J33" i="1"/>
  <c r="J15" i="1"/>
  <c r="J34" i="1"/>
</calcChain>
</file>

<file path=xl/sharedStrings.xml><?xml version="1.0" encoding="utf-8"?>
<sst xmlns="http://schemas.openxmlformats.org/spreadsheetml/2006/main" count="38" uniqueCount="25">
  <si>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</si>
  <si>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</si>
  <si>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</si>
  <si>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</si>
  <si>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</si>
  <si>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</si>
  <si>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</si>
  <si>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</si>
  <si>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</si>
  <si>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kg</t>
  </si>
  <si>
    <t>Hefe</t>
  </si>
  <si>
    <t>Salz</t>
  </si>
  <si>
    <t>Weizenmehl Type 550</t>
  </si>
  <si>
    <t>aktives Backmalz</t>
  </si>
  <si>
    <t>Universal-Back oder Dinkelkraft</t>
  </si>
  <si>
    <t>o</t>
  </si>
  <si>
    <t>u</t>
  </si>
  <si>
    <t>Buttermilchbrötchen mit Vollkornanteil</t>
  </si>
  <si>
    <t>Buttermilch</t>
  </si>
  <si>
    <t>Weizenvollkornmehl</t>
  </si>
  <si>
    <t>Weizenmehl Type 550,812 oder 1050</t>
  </si>
  <si>
    <t>ca. 18 Bröchen</t>
  </si>
  <si>
    <t>Vorteig (über Nacht) TA175</t>
  </si>
  <si>
    <r>
      <rPr>
        <b/>
        <sz val="12"/>
        <color theme="1"/>
        <rFont val="Lato"/>
      </rPr>
      <t>Vorteig:</t>
    </r>
    <r>
      <rPr>
        <sz val="12"/>
        <color theme="1"/>
        <rFont val="Lato"/>
      </rPr>
      <t xml:space="preserve"> Zutaten ca. 3 Min. verkneten, ca. 2 Std. bei Raumtemperatur (20-22°C) anspringen lassen, dann 8-46 Std. kühl stellen (ca. 7°C).</t>
    </r>
    <r>
      <rPr>
        <sz val="12"/>
        <color theme="1"/>
        <rFont val="Lato"/>
        <family val="2"/>
      </rPr>
      <t xml:space="preserve">
</t>
    </r>
    <r>
      <rPr>
        <b/>
        <sz val="12"/>
        <color theme="1"/>
        <rFont val="Lato"/>
        <family val="2"/>
      </rPr>
      <t xml:space="preserve">Teigherstellung: </t>
    </r>
    <r>
      <rPr>
        <sz val="12"/>
        <color theme="1"/>
        <rFont val="Lato"/>
        <family val="2"/>
      </rPr>
      <t xml:space="preserve">Zutaten vermischen und verkneten.
</t>
    </r>
    <r>
      <rPr>
        <b/>
        <sz val="12"/>
        <color theme="1"/>
        <rFont val="Lato"/>
      </rPr>
      <t xml:space="preserve">Knetzeit: </t>
    </r>
    <r>
      <rPr>
        <sz val="12"/>
        <color theme="1"/>
        <rFont val="Lato"/>
        <family val="2"/>
      </rPr>
      <t xml:space="preserve">ca. 10 Min.
</t>
    </r>
    <r>
      <rPr>
        <b/>
        <sz val="12"/>
        <color theme="1"/>
        <rFont val="Lato"/>
      </rPr>
      <t>Teigtemperatur:</t>
    </r>
    <r>
      <rPr>
        <sz val="12"/>
        <color theme="1"/>
        <rFont val="Lato"/>
        <family val="2"/>
      </rPr>
      <t xml:space="preserve"> ca. 24-25°C wären optimal
</t>
    </r>
    <r>
      <rPr>
        <b/>
        <sz val="12"/>
        <color theme="1"/>
        <rFont val="Lato"/>
      </rPr>
      <t xml:space="preserve">Teigruhe: </t>
    </r>
    <r>
      <rPr>
        <sz val="12"/>
        <color theme="1"/>
        <rFont val="Lato"/>
        <family val="2"/>
      </rPr>
      <t xml:space="preserve">ca. 30 Min., nach ca, 15-20 Min. den Teig  1x aufziehen/falten. 
</t>
    </r>
    <r>
      <rPr>
        <b/>
        <sz val="12"/>
        <color theme="1"/>
        <rFont val="Lato"/>
      </rPr>
      <t>Aufarbeitung:</t>
    </r>
    <r>
      <rPr>
        <sz val="12"/>
        <color theme="1"/>
        <rFont val="Lato"/>
        <family val="2"/>
      </rPr>
      <t xml:space="preserve"> Teig in ca. 90 g schwere Stücke teilen. 
</t>
    </r>
    <r>
      <rPr>
        <b/>
        <sz val="12"/>
        <color theme="1"/>
        <rFont val="Lato"/>
      </rPr>
      <t>Version 1:</t>
    </r>
    <r>
      <rPr>
        <sz val="12"/>
        <color theme="1"/>
        <rFont val="Lato"/>
        <family val="2"/>
      </rPr>
      <t xml:space="preserve"> Teiglinge rundschleifen und mit der Oberseite nach unten auf ein leicht bemehltes Tuch legen. Vor dem Backen umdrehen und einschneiden.
</t>
    </r>
    <r>
      <rPr>
        <b/>
        <sz val="12"/>
        <color theme="1"/>
        <rFont val="Lato"/>
      </rPr>
      <t>Version 2:</t>
    </r>
    <r>
      <rPr>
        <sz val="12"/>
        <color theme="1"/>
        <rFont val="Lato"/>
        <family val="2"/>
      </rPr>
      <t xml:space="preserve"> Teiglinge rund schleifen ca. 5-10 Min entspannen lassen (Zwischengare), dann in die gewünschte Form bringen (Knüppel, Knoten, Zöpfe o. ä.) und mit der Oberseite nach unten auf ein leicht bemehltes Tuch legen. Vor dem Backen umdrehen.
</t>
    </r>
    <r>
      <rPr>
        <b/>
        <sz val="12"/>
        <color theme="1"/>
        <rFont val="Lato"/>
      </rPr>
      <t>Stückgare:</t>
    </r>
    <r>
      <rPr>
        <sz val="12"/>
        <color theme="1"/>
        <rFont val="Lato"/>
        <family val="2"/>
      </rPr>
      <t xml:space="preserve"> ca. 30-40 Min. abgedeckt gehen lassen bis sich die Teiglinge sichtbar vergrößert haben, im Idealfall haben sie sich verdoppelt.
</t>
    </r>
    <r>
      <rPr>
        <b/>
        <sz val="12"/>
        <color theme="1"/>
        <rFont val="Lato"/>
      </rPr>
      <t>Backen</t>
    </r>
    <r>
      <rPr>
        <sz val="12"/>
        <color theme="1"/>
        <rFont val="Lato"/>
        <family val="2"/>
      </rPr>
      <t xml:space="preserve">: Backofen mit Backblech vorheizen auf 230-240°C. die gut aufgegangenen Teiglinge auf vorgeheiztes Backblech legen und mit Schwaden anbacken. 
Nach ca. 15 Min. Schwaden ablassen (Ofentüre kurz öffnen). 
</t>
    </r>
    <r>
      <rPr>
        <i/>
        <sz val="12"/>
        <color theme="1"/>
        <rFont val="Lato"/>
      </rPr>
      <t xml:space="preserve">Für eine bessere Krustenbildung evtl. die letzten 5 Min, mit Umluft und leicht geöffneter Ofentür zu Ende backen. </t>
    </r>
    <r>
      <rPr>
        <sz val="12"/>
        <color theme="1"/>
        <rFont val="Lato"/>
        <family val="2"/>
      </rPr>
      <t xml:space="preserve">
</t>
    </r>
    <r>
      <rPr>
        <b/>
        <sz val="12"/>
        <color theme="1"/>
        <rFont val="Lato"/>
      </rPr>
      <t>Backzeit gesamt:</t>
    </r>
    <r>
      <rPr>
        <sz val="12"/>
        <color theme="1"/>
        <rFont val="Lato"/>
        <family val="2"/>
      </rPr>
      <t xml:space="preserve"> ca. 20 Min.
</t>
    </r>
    <r>
      <rPr>
        <b/>
        <sz val="12"/>
        <color theme="1"/>
        <rFont val="Lato"/>
      </rPr>
      <t/>
    </r>
  </si>
  <si>
    <t xml:space="preserve">Wasser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</si>
</sst>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7">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
      <b/>
      <sz val="12"/>
      <color theme="1"/>
      <name val="Lato"/>
    </font>
    <font>
      <sz val="12"/>
      <color theme="1"/>
      <name val="Lato"/>
    </font>
    <font>
      <i/>
      <sz val="12"/>
      <color theme="1"/>
      <name val="Lato"/>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25"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61">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H25" sqref="H25"/>
    </sheetView>
  </sheetViews>
  <sheetFormatPr baseColWidth="10" defaultColWidth="0" defaultRowHeight="15" zeroHeight="1"/>
  <cols>
    <col min="1" max="1" width="1.625" style="1" customWidth="1"/>
    <col min="2" max="2" width="11.375" style="1" customWidth="1"/>
    <col min="3" max="3" width="3.125" style="1" customWidth="1"/>
    <col min="4" max="4" width="9.75" style="1" customWidth="1"/>
    <col min="5" max="5" width="3.875" style="1" customWidth="1"/>
    <col min="6" max="6" width="0.875" style="1" customWidth="1"/>
    <col min="7" max="7" width="2" style="1" customWidth="1"/>
    <col min="8" max="8" width="55.375" style="1" customWidth="1"/>
    <col min="9" max="9" width="4.875" style="1" customWidth="1"/>
    <col min="10" max="10" width="13.25" style="1" customWidth="1"/>
    <col min="11" max="11" width="5.25" style="1" customWidth="1"/>
    <col min="12" max="12" width="61.625" style="1" customWidth="1"/>
    <col min="13" max="13" width="1.75" style="1" customWidth="1"/>
    <col min="14" max="14" width="0.875" style="1" customWidth="1"/>
    <col min="15" max="15" width="8.125" style="5" customWidth="1"/>
    <col min="16" max="17" width="11.375" style="5" hidden="1" customWidth="1"/>
    <col min="18" max="23" width="0" style="5" hidden="1" customWidth="1"/>
    <col min="24" max="25" width="0" style="42" hidden="1" customWidth="1"/>
    <col min="26" max="16384" width="11.375" style="42" hidden="1"/>
  </cols>
  <sheetData>
    <row r="1" spans="1:25" s="1" customFormat="1" ht="6" customHeight="1">
      <c r="A1" s="5"/>
      <c r="B1" s="5"/>
      <c r="C1" s="5"/>
      <c r="D1" s="5"/>
      <c r="E1" s="5"/>
      <c r="F1" s="5"/>
      <c r="G1" s="5"/>
      <c r="H1" s="5"/>
      <c r="I1" s="5"/>
      <c r="J1" s="5"/>
      <c r="K1" s="5"/>
      <c r="L1" s="5"/>
      <c r="M1" s="5"/>
      <c r="N1" s="5"/>
      <c r="O1" s="5"/>
    </row>
    <row r="2" spans="1:25" s="1" customFormat="1" ht="8.25" customHeight="1" thickBot="1">
      <c r="A2" s="5"/>
      <c r="B2" s="5"/>
      <c r="C2" s="5"/>
      <c r="D2" s="5"/>
      <c r="E2" s="5"/>
      <c r="F2" s="5"/>
      <c r="G2" s="5"/>
      <c r="H2" s="5"/>
      <c r="I2" s="5"/>
      <c r="J2" s="5"/>
      <c r="K2" s="5"/>
      <c r="L2" s="5"/>
      <c r="M2" s="5"/>
      <c r="N2" s="5"/>
      <c r="O2" s="5"/>
    </row>
    <row r="3" spans="1:25" s="1" customFormat="1" ht="31.5" customHeight="1" thickBot="1">
      <c r="A3" s="5"/>
      <c r="B3" s="53"/>
      <c r="C3" s="53"/>
      <c r="D3" s="53"/>
      <c r="E3" s="53"/>
      <c r="F3" s="53"/>
      <c r="G3" s="53"/>
      <c r="H3" s="53"/>
      <c r="I3" s="54">
        <v>1</v>
      </c>
      <c r="J3" s="55"/>
      <c r="K3" s="56"/>
      <c r="L3" s="41" t="s">
        <v>7</v>
      </c>
      <c r="M3" s="5"/>
      <c r="N3" s="5"/>
      <c r="O3" s="5"/>
    </row>
    <row r="4" spans="1:25" s="1" customFormat="1" ht="8.25" customHeight="1" thickBot="1">
      <c r="A4" s="5"/>
      <c r="B4" s="53"/>
      <c r="C4" s="53"/>
      <c r="D4" s="53"/>
      <c r="E4" s="53"/>
      <c r="F4" s="53"/>
      <c r="G4" s="53"/>
      <c r="H4" s="53"/>
      <c r="I4" s="2"/>
      <c r="J4" s="2"/>
      <c r="L4" s="5"/>
      <c r="M4" s="5"/>
      <c r="N4" s="5"/>
      <c r="O4" s="5"/>
    </row>
    <row r="5" spans="1:25" s="5" customFormat="1" ht="31.5" customHeight="1" thickBot="1">
      <c r="B5" s="53"/>
      <c r="C5" s="53"/>
      <c r="D5" s="53"/>
      <c r="E5" s="53"/>
      <c r="F5" s="53"/>
      <c r="G5" s="53"/>
      <c r="H5" s="53"/>
      <c r="I5" s="57"/>
      <c r="J5" s="58"/>
      <c r="K5" s="59"/>
      <c r="L5" s="41" t="s">
        <v>8</v>
      </c>
      <c r="S5" s="5" t="s">
        <v>0</v>
      </c>
    </row>
    <row r="6" spans="1:25" s="5" customFormat="1" ht="23.25" customHeight="1" thickBot="1">
      <c r="A6" s="1"/>
      <c r="B6" s="3"/>
      <c r="C6" s="44" t="s">
        <v>1</v>
      </c>
      <c r="D6" s="45"/>
      <c r="I6" s="6"/>
      <c r="J6" s="6"/>
      <c r="K6" s="6"/>
      <c r="L6" s="6"/>
      <c r="M6" s="6"/>
      <c r="N6" s="6"/>
      <c r="S6" s="5" t="s">
        <v>2</v>
      </c>
    </row>
    <row r="7" spans="1:25" ht="4.5" customHeight="1">
      <c r="A7" s="5"/>
      <c r="B7" s="5"/>
      <c r="C7" s="5"/>
      <c r="D7" s="5"/>
      <c r="E7" s="5"/>
      <c r="F7" s="4"/>
      <c r="G7" s="4"/>
      <c r="H7" s="4"/>
      <c r="I7" s="4"/>
      <c r="J7" s="4"/>
      <c r="K7" s="4"/>
      <c r="L7" s="4"/>
      <c r="M7" s="4"/>
      <c r="N7" s="4"/>
      <c r="X7" s="5"/>
      <c r="Y7" s="5"/>
    </row>
    <row r="8" spans="1:25" ht="8.25" customHeight="1" thickBot="1">
      <c r="A8" s="5"/>
      <c r="B8" s="5"/>
      <c r="C8" s="5"/>
      <c r="D8" s="5"/>
      <c r="E8" s="5"/>
      <c r="F8" s="4"/>
      <c r="G8" s="5"/>
      <c r="H8" s="5"/>
      <c r="I8" s="6"/>
      <c r="J8" s="6"/>
      <c r="K8" s="6"/>
      <c r="L8" s="6"/>
      <c r="M8" s="6"/>
      <c r="N8" s="4"/>
      <c r="X8" s="5"/>
      <c r="Y8" s="5"/>
    </row>
    <row r="9" spans="1:25" ht="29.25" thickTop="1" thickBot="1">
      <c r="A9" s="5"/>
      <c r="B9" s="5"/>
      <c r="C9" s="5"/>
      <c r="D9" s="5"/>
      <c r="E9" s="5"/>
      <c r="F9" s="4"/>
      <c r="G9" s="5"/>
      <c r="H9" s="60"/>
      <c r="I9" s="7"/>
      <c r="J9" s="61" t="s">
        <v>17</v>
      </c>
      <c r="K9" s="62"/>
      <c r="L9" s="63"/>
      <c r="M9" s="5"/>
      <c r="N9" s="4"/>
      <c r="X9" s="5"/>
      <c r="Y9" s="5"/>
    </row>
    <row r="10" spans="1:25" ht="9.75" customHeight="1" thickTop="1">
      <c r="A10" s="5"/>
      <c r="B10" s="5"/>
      <c r="C10" s="5"/>
      <c r="D10" s="5"/>
      <c r="E10" s="6"/>
      <c r="F10" s="8"/>
      <c r="G10" s="6"/>
      <c r="H10" s="60"/>
      <c r="I10" s="5"/>
      <c r="J10" s="6"/>
      <c r="K10" s="5"/>
      <c r="L10" s="6"/>
      <c r="M10" s="6"/>
      <c r="N10" s="4"/>
      <c r="X10" s="5"/>
      <c r="Y10" s="5"/>
    </row>
    <row r="11" spans="1:25" ht="15" customHeight="1">
      <c r="A11" s="6"/>
      <c r="B11" s="64" t="s">
        <v>3</v>
      </c>
      <c r="C11" s="22"/>
      <c r="D11" s="64" t="s">
        <v>4</v>
      </c>
      <c r="E11" s="6"/>
      <c r="F11" s="8"/>
      <c r="G11" s="6"/>
      <c r="H11" s="60"/>
      <c r="I11" s="9"/>
      <c r="J11" s="65" t="s">
        <v>21</v>
      </c>
      <c r="K11" s="66"/>
      <c r="L11" s="67"/>
      <c r="M11" s="6"/>
      <c r="N11" s="4"/>
      <c r="X11" s="5"/>
      <c r="Y11" s="5"/>
    </row>
    <row r="12" spans="1:25">
      <c r="A12" s="6"/>
      <c r="B12" s="64"/>
      <c r="C12" s="22"/>
      <c r="D12" s="64"/>
      <c r="E12" s="6"/>
      <c r="F12" s="8"/>
      <c r="G12" s="6"/>
      <c r="H12" s="6"/>
      <c r="I12" s="6"/>
      <c r="J12" s="5"/>
      <c r="K12" s="5"/>
      <c r="L12" s="6"/>
      <c r="M12" s="6"/>
      <c r="N12" s="4"/>
      <c r="X12" s="5"/>
      <c r="Y12" s="5"/>
    </row>
    <row r="13" spans="1:25" ht="3.75" customHeight="1">
      <c r="A13" s="5"/>
      <c r="B13" s="5"/>
      <c r="C13" s="22"/>
      <c r="D13" s="6"/>
      <c r="E13" s="5"/>
      <c r="F13" s="4"/>
      <c r="G13" s="5"/>
      <c r="H13" s="6"/>
      <c r="I13" s="10"/>
      <c r="J13" s="11"/>
      <c r="K13" s="5"/>
      <c r="L13" s="6"/>
      <c r="M13" s="6"/>
      <c r="N13" s="4"/>
      <c r="X13" s="5"/>
      <c r="Y13" s="5"/>
    </row>
    <row r="14" spans="1:25" ht="19.5" customHeight="1">
      <c r="A14" s="19"/>
      <c r="B14" s="12" t="s">
        <v>15</v>
      </c>
      <c r="C14" s="22"/>
      <c r="D14" s="13">
        <v>0.70399999999999996</v>
      </c>
      <c r="E14" s="19"/>
      <c r="F14" s="14"/>
      <c r="G14" s="15"/>
      <c r="H14" s="16" t="s">
        <v>22</v>
      </c>
      <c r="I14" s="17" t="s">
        <v>9</v>
      </c>
      <c r="J14" s="18">
        <f>IF(AND($I$5&gt;0,$R$40&gt;0),"-----",IF(D14&lt;&gt;"",D14*$J$41,""))</f>
        <v>0.70399999999999996</v>
      </c>
      <c r="K14" s="15"/>
      <c r="L14" s="46" t="s">
        <v>23</v>
      </c>
      <c r="M14" s="19"/>
      <c r="N14" s="4"/>
      <c r="R14" s="5" t="str">
        <f>IF(I14="","",I14)</f>
        <v>kg</v>
      </c>
      <c r="S14" s="5">
        <f t="shared" ref="S14:S37" si="0">IF(AND(B14&lt;&gt;"o",B14&lt;&gt;"o2",B14&lt;&gt;"o3"),D14,0)</f>
        <v>0</v>
      </c>
      <c r="X14" s="15"/>
      <c r="Y14" s="15"/>
    </row>
    <row r="15" spans="1:25" ht="19.5" customHeight="1">
      <c r="A15" s="19"/>
      <c r="B15" s="12" t="s">
        <v>16</v>
      </c>
      <c r="C15" s="22"/>
      <c r="D15" s="13">
        <v>0.4</v>
      </c>
      <c r="E15" s="19"/>
      <c r="F15" s="14"/>
      <c r="G15" s="15"/>
      <c r="H15" s="16" t="s">
        <v>20</v>
      </c>
      <c r="I15" s="17" t="s">
        <v>9</v>
      </c>
      <c r="J15" s="18">
        <f t="shared" ref="J15:J37" si="1">IF(AND($I$5&gt;0,$R$40&gt;0),"-----",IF(D15&lt;&gt;"",D15*$J$41,""))</f>
        <v>0.4</v>
      </c>
      <c r="K15" s="15"/>
      <c r="L15" s="47"/>
      <c r="M15" s="19"/>
      <c r="N15" s="4"/>
      <c r="R15" s="5" t="str">
        <f t="shared" ref="R15:R37" si="2">IF(I15="","",I15)</f>
        <v>kg</v>
      </c>
      <c r="S15" s="5">
        <f t="shared" si="0"/>
        <v>0.4</v>
      </c>
      <c r="X15" s="15"/>
      <c r="Y15" s="15"/>
    </row>
    <row r="16" spans="1:25" ht="19.5" customHeight="1">
      <c r="A16" s="19"/>
      <c r="B16" s="12" t="s">
        <v>16</v>
      </c>
      <c r="C16" s="22"/>
      <c r="D16" s="13">
        <v>0.3</v>
      </c>
      <c r="E16" s="19"/>
      <c r="F16" s="14"/>
      <c r="G16" s="15"/>
      <c r="H16" s="16" t="s">
        <v>24</v>
      </c>
      <c r="I16" s="17" t="s">
        <v>9</v>
      </c>
      <c r="J16" s="18">
        <f t="shared" si="1"/>
        <v>0.3</v>
      </c>
      <c r="K16" s="15"/>
      <c r="L16" s="47"/>
      <c r="M16" s="19"/>
      <c r="N16" s="4"/>
      <c r="R16" s="5" t="str">
        <f t="shared" si="2"/>
        <v>kg</v>
      </c>
      <c r="S16" s="5">
        <f t="shared" si="0"/>
        <v>0.3</v>
      </c>
      <c r="X16" s="15"/>
      <c r="Y16" s="15"/>
    </row>
    <row r="17" spans="1:25" ht="19.5" customHeight="1">
      <c r="A17" s="19"/>
      <c r="B17" s="12" t="s">
        <v>16</v>
      </c>
      <c r="C17" s="22"/>
      <c r="D17" s="13">
        <v>2E-3</v>
      </c>
      <c r="E17" s="19"/>
      <c r="F17" s="14"/>
      <c r="G17" s="15"/>
      <c r="H17" s="16" t="s">
        <v>10</v>
      </c>
      <c r="I17" s="17" t="s">
        <v>9</v>
      </c>
      <c r="J17" s="18">
        <f t="shared" si="1"/>
        <v>2E-3</v>
      </c>
      <c r="K17" s="15"/>
      <c r="L17" s="47"/>
      <c r="M17" s="19"/>
      <c r="N17" s="4"/>
      <c r="R17" s="5" t="str">
        <f t="shared" si="2"/>
        <v>kg</v>
      </c>
      <c r="S17" s="5">
        <f t="shared" si="0"/>
        <v>2E-3</v>
      </c>
      <c r="X17" s="43"/>
      <c r="Y17" s="15"/>
    </row>
    <row r="18" spans="1:25" ht="19.5" customHeight="1">
      <c r="A18" s="19"/>
      <c r="B18" s="12"/>
      <c r="C18" s="22"/>
      <c r="D18" s="13">
        <v>0.4</v>
      </c>
      <c r="E18" s="19"/>
      <c r="F18" s="14"/>
      <c r="G18" s="15"/>
      <c r="H18" s="16" t="s">
        <v>12</v>
      </c>
      <c r="I18" s="17" t="s">
        <v>9</v>
      </c>
      <c r="J18" s="18">
        <f>IF(AND($I$5&gt;0,$R$40&gt;0),"-----",IF(D18&lt;&gt;"",D18*$J$41,""))</f>
        <v>0.4</v>
      </c>
      <c r="K18" s="15"/>
      <c r="L18" s="47"/>
      <c r="M18" s="19"/>
      <c r="N18" s="4"/>
      <c r="R18" s="5" t="str">
        <f t="shared" si="2"/>
        <v>kg</v>
      </c>
      <c r="S18" s="5">
        <f t="shared" si="0"/>
        <v>0.4</v>
      </c>
      <c r="X18" s="15"/>
      <c r="Y18" s="15"/>
    </row>
    <row r="19" spans="1:25" ht="19.5" customHeight="1">
      <c r="A19" s="19"/>
      <c r="B19" s="12"/>
      <c r="C19" s="22"/>
      <c r="D19" s="13">
        <v>0.2</v>
      </c>
      <c r="E19" s="19"/>
      <c r="F19" s="14"/>
      <c r="G19" s="15"/>
      <c r="H19" s="16" t="s">
        <v>19</v>
      </c>
      <c r="I19" s="17" t="s">
        <v>9</v>
      </c>
      <c r="J19" s="18">
        <f t="shared" ref="J19:J24" si="3">IF(AND($I$5&gt;0,$R$40&gt;0),"-----",IF(D19&lt;&gt;"",D19*$J$41,""))</f>
        <v>0.2</v>
      </c>
      <c r="K19" s="15"/>
      <c r="L19" s="47"/>
      <c r="M19" s="19"/>
      <c r="N19" s="4"/>
      <c r="R19" s="5" t="str">
        <f t="shared" si="2"/>
        <v>kg</v>
      </c>
      <c r="S19" s="5">
        <f t="shared" si="0"/>
        <v>0.2</v>
      </c>
      <c r="X19" s="15"/>
      <c r="Y19" s="15"/>
    </row>
    <row r="20" spans="1:25" ht="19.5" customHeight="1">
      <c r="A20" s="19"/>
      <c r="B20" s="12"/>
      <c r="C20" s="22"/>
      <c r="D20" s="13">
        <v>8.0000000000000002E-3</v>
      </c>
      <c r="E20" s="19"/>
      <c r="F20" s="14"/>
      <c r="G20" s="15"/>
      <c r="H20" s="16" t="s">
        <v>14</v>
      </c>
      <c r="I20" s="17" t="s">
        <v>9</v>
      </c>
      <c r="J20" s="18">
        <f t="shared" si="3"/>
        <v>8.0000000000000002E-3</v>
      </c>
      <c r="K20" s="15"/>
      <c r="L20" s="47"/>
      <c r="M20" s="19"/>
      <c r="N20" s="4"/>
      <c r="R20" s="5" t="str">
        <f t="shared" si="2"/>
        <v>kg</v>
      </c>
      <c r="S20" s="5">
        <f t="shared" si="0"/>
        <v>8.0000000000000002E-3</v>
      </c>
      <c r="X20" s="15"/>
      <c r="Y20" s="15"/>
    </row>
    <row r="21" spans="1:25" ht="19.5" customHeight="1">
      <c r="A21" s="19"/>
      <c r="B21" s="12"/>
      <c r="C21" s="22"/>
      <c r="D21" s="13">
        <v>2E-3</v>
      </c>
      <c r="E21" s="19"/>
      <c r="F21" s="14"/>
      <c r="G21" s="15"/>
      <c r="H21" s="16" t="s">
        <v>13</v>
      </c>
      <c r="I21" s="17" t="s">
        <v>9</v>
      </c>
      <c r="J21" s="18">
        <f t="shared" si="3"/>
        <v>2E-3</v>
      </c>
      <c r="K21" s="15"/>
      <c r="L21" s="47"/>
      <c r="M21" s="19"/>
      <c r="N21" s="4"/>
      <c r="R21" s="5" t="str">
        <f t="shared" si="2"/>
        <v>kg</v>
      </c>
      <c r="S21" s="5">
        <f t="shared" si="0"/>
        <v>2E-3</v>
      </c>
      <c r="X21" s="15"/>
      <c r="Y21" s="15"/>
    </row>
    <row r="22" spans="1:25" ht="19.5" customHeight="1">
      <c r="A22" s="19"/>
      <c r="B22" s="12"/>
      <c r="C22" s="22"/>
      <c r="D22" s="13">
        <v>2.1999999999999999E-2</v>
      </c>
      <c r="E22" s="19"/>
      <c r="F22" s="14"/>
      <c r="G22" s="15"/>
      <c r="H22" s="16" t="s">
        <v>11</v>
      </c>
      <c r="I22" s="17" t="s">
        <v>9</v>
      </c>
      <c r="J22" s="18">
        <f t="shared" si="3"/>
        <v>2.1999999999999999E-2</v>
      </c>
      <c r="K22" s="15"/>
      <c r="L22" s="47"/>
      <c r="M22" s="19"/>
      <c r="N22" s="4"/>
      <c r="R22" s="5" t="str">
        <f t="shared" si="2"/>
        <v>kg</v>
      </c>
      <c r="S22" s="5">
        <f t="shared" si="0"/>
        <v>2.1999999999999999E-2</v>
      </c>
      <c r="X22" s="15"/>
      <c r="Y22" s="15"/>
    </row>
    <row r="23" spans="1:25" ht="19.5" customHeight="1">
      <c r="A23" s="19"/>
      <c r="B23" s="12"/>
      <c r="C23" s="22"/>
      <c r="D23" s="13">
        <v>0.02</v>
      </c>
      <c r="E23" s="19"/>
      <c r="F23" s="14"/>
      <c r="G23" s="15"/>
      <c r="H23" s="16" t="s">
        <v>10</v>
      </c>
      <c r="I23" s="17" t="s">
        <v>9</v>
      </c>
      <c r="J23" s="18">
        <f t="shared" si="3"/>
        <v>0.02</v>
      </c>
      <c r="K23" s="15"/>
      <c r="L23" s="47"/>
      <c r="M23" s="19"/>
      <c r="N23" s="4"/>
      <c r="R23" s="5" t="str">
        <f t="shared" si="2"/>
        <v>kg</v>
      </c>
      <c r="S23" s="5">
        <f t="shared" si="0"/>
        <v>0.02</v>
      </c>
      <c r="X23" s="15"/>
      <c r="Y23" s="15"/>
    </row>
    <row r="24" spans="1:25" ht="19.5" customHeight="1">
      <c r="A24" s="19"/>
      <c r="B24" s="12"/>
      <c r="C24" s="22"/>
      <c r="D24" s="13">
        <v>0.36</v>
      </c>
      <c r="E24" s="19"/>
      <c r="F24" s="14"/>
      <c r="G24" s="15"/>
      <c r="H24" s="16" t="s">
        <v>18</v>
      </c>
      <c r="I24" s="17" t="s">
        <v>9</v>
      </c>
      <c r="J24" s="18">
        <f t="shared" si="3"/>
        <v>0.36</v>
      </c>
      <c r="K24" s="15"/>
      <c r="L24" s="47"/>
      <c r="M24" s="19"/>
      <c r="N24" s="4"/>
      <c r="R24" s="5" t="str">
        <f t="shared" si="2"/>
        <v>kg</v>
      </c>
      <c r="S24" s="5">
        <f t="shared" si="0"/>
        <v>0.36</v>
      </c>
      <c r="X24" s="15"/>
      <c r="Y24" s="15"/>
    </row>
    <row r="25" spans="1:25" ht="19.5" customHeight="1">
      <c r="A25" s="19"/>
      <c r="B25" s="12"/>
      <c r="C25" s="22"/>
      <c r="D25" s="13"/>
      <c r="E25" s="19"/>
      <c r="F25" s="14"/>
      <c r="G25" s="15"/>
      <c r="H25" s="16"/>
      <c r="I25" s="17"/>
      <c r="J25" s="18" t="str">
        <f t="shared" si="1"/>
        <v/>
      </c>
      <c r="K25" s="15"/>
      <c r="L25" s="47"/>
      <c r="M25" s="19"/>
      <c r="N25" s="4"/>
      <c r="R25" s="5" t="str">
        <f t="shared" si="2"/>
        <v/>
      </c>
      <c r="S25" s="5">
        <f t="shared" si="0"/>
        <v>0</v>
      </c>
      <c r="X25" s="15"/>
      <c r="Y25" s="15"/>
    </row>
    <row r="26" spans="1:25" ht="19.5" customHeight="1">
      <c r="A26" s="19"/>
      <c r="B26" s="12"/>
      <c r="C26" s="22"/>
      <c r="D26" s="13"/>
      <c r="E26" s="19"/>
      <c r="F26" s="14"/>
      <c r="G26" s="15"/>
      <c r="H26" s="16"/>
      <c r="I26" s="17"/>
      <c r="J26" s="18" t="str">
        <f t="shared" si="1"/>
        <v/>
      </c>
      <c r="K26" s="15"/>
      <c r="L26" s="47"/>
      <c r="M26" s="19"/>
      <c r="N26" s="4"/>
      <c r="R26" s="5" t="str">
        <f t="shared" si="2"/>
        <v/>
      </c>
      <c r="S26" s="5">
        <f t="shared" si="0"/>
        <v>0</v>
      </c>
      <c r="X26" s="15"/>
      <c r="Y26" s="15"/>
    </row>
    <row r="27" spans="1:25" ht="19.5" customHeight="1">
      <c r="A27" s="19"/>
      <c r="B27" s="12"/>
      <c r="C27" s="22"/>
      <c r="D27" s="13"/>
      <c r="E27" s="19"/>
      <c r="F27" s="14"/>
      <c r="G27" s="15"/>
      <c r="H27" s="16"/>
      <c r="I27" s="17"/>
      <c r="J27" s="18" t="str">
        <f t="shared" si="1"/>
        <v/>
      </c>
      <c r="K27" s="15"/>
      <c r="L27" s="47"/>
      <c r="M27" s="19"/>
      <c r="N27" s="4"/>
      <c r="R27" s="5" t="str">
        <f t="shared" si="2"/>
        <v/>
      </c>
      <c r="S27" s="5">
        <f t="shared" si="0"/>
        <v>0</v>
      </c>
      <c r="X27" s="15"/>
      <c r="Y27" s="15"/>
    </row>
    <row r="28" spans="1:25" ht="19.5" customHeight="1">
      <c r="A28" s="19"/>
      <c r="B28" s="12"/>
      <c r="C28" s="22"/>
      <c r="D28" s="13"/>
      <c r="E28" s="19"/>
      <c r="F28" s="14"/>
      <c r="G28" s="15"/>
      <c r="H28" s="16"/>
      <c r="I28" s="17"/>
      <c r="J28" s="18" t="str">
        <f t="shared" si="1"/>
        <v/>
      </c>
      <c r="K28" s="15"/>
      <c r="L28" s="47"/>
      <c r="M28" s="19"/>
      <c r="N28" s="4"/>
      <c r="R28" s="5" t="str">
        <f t="shared" si="2"/>
        <v/>
      </c>
      <c r="S28" s="5">
        <f t="shared" si="0"/>
        <v>0</v>
      </c>
      <c r="X28" s="15"/>
      <c r="Y28" s="15"/>
    </row>
    <row r="29" spans="1:25" ht="19.5" customHeight="1">
      <c r="A29" s="19"/>
      <c r="B29" s="12"/>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c r="A30" s="19"/>
      <c r="B30" s="20"/>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c r="A31" s="19"/>
      <c r="B31" s="20"/>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c r="A32" s="19"/>
      <c r="B32" s="20"/>
      <c r="C32" s="22"/>
      <c r="D32" s="13"/>
      <c r="E32" s="19"/>
      <c r="F32" s="14"/>
      <c r="G32" s="15"/>
      <c r="H32" s="16"/>
      <c r="I32" s="17"/>
      <c r="J32" s="18" t="str">
        <f t="shared" si="1"/>
        <v/>
      </c>
      <c r="K32" s="15"/>
      <c r="L32" s="47"/>
      <c r="M32" s="19"/>
      <c r="N32" s="4"/>
      <c r="R32" s="5" t="str">
        <f t="shared" si="2"/>
        <v/>
      </c>
      <c r="S32" s="5">
        <f t="shared" si="0"/>
        <v>0</v>
      </c>
      <c r="X32" s="15"/>
      <c r="Y32" s="15"/>
    </row>
    <row r="33" spans="1:25" ht="19.5" customHeight="1">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c r="A38" s="37"/>
      <c r="B38" s="37"/>
      <c r="C38" s="22"/>
      <c r="D38" s="38"/>
      <c r="E38" s="22"/>
      <c r="F38" s="21"/>
      <c r="G38" s="22"/>
      <c r="H38" s="22"/>
      <c r="I38" s="22"/>
      <c r="J38" s="22"/>
      <c r="K38" s="22"/>
      <c r="L38" s="19"/>
      <c r="M38" s="19"/>
      <c r="N38" s="4"/>
      <c r="Q38" s="5" t="str">
        <f t="shared" ref="Q38:Y38" si="4">IF(S38&lt;&gt;"","X","")</f>
        <v/>
      </c>
      <c r="R38" s="5" t="str">
        <f t="shared" si="4"/>
        <v/>
      </c>
      <c r="S38" s="5" t="str">
        <f t="shared" si="4"/>
        <v/>
      </c>
      <c r="T38" s="5" t="str">
        <f t="shared" si="4"/>
        <v/>
      </c>
      <c r="U38" s="5" t="str">
        <f t="shared" si="4"/>
        <v/>
      </c>
      <c r="V38" s="5" t="str">
        <f t="shared" si="4"/>
        <v/>
      </c>
      <c r="W38" s="5" t="str">
        <f t="shared" si="4"/>
        <v/>
      </c>
      <c r="X38" s="37" t="str">
        <f t="shared" si="4"/>
        <v/>
      </c>
      <c r="Y38" s="37" t="str">
        <f t="shared" si="4"/>
        <v/>
      </c>
    </row>
    <row r="39" spans="1:25" ht="3.75" customHeight="1" thickBot="1">
      <c r="A39" s="5"/>
      <c r="B39" s="5"/>
      <c r="C39" s="22"/>
      <c r="D39" s="24"/>
      <c r="E39" s="5"/>
      <c r="F39" s="4"/>
      <c r="G39" s="5"/>
      <c r="H39" s="23"/>
      <c r="I39" s="24"/>
      <c r="J39" s="25"/>
      <c r="K39" s="5"/>
      <c r="L39" s="6"/>
      <c r="M39" s="6"/>
      <c r="N39" s="4"/>
      <c r="X39" s="5"/>
      <c r="Y39" s="5"/>
    </row>
    <row r="40" spans="1:25" ht="21" customHeight="1" thickBot="1">
      <c r="A40" s="39"/>
      <c r="B40" s="39"/>
      <c r="C40" s="22"/>
      <c r="D40" s="40">
        <f>S40</f>
        <v>1.714</v>
      </c>
      <c r="E40" s="5"/>
      <c r="F40" s="4"/>
      <c r="G40" s="5"/>
      <c r="H40" s="26">
        <f ca="1">NOW()</f>
        <v>42629.78523425926</v>
      </c>
      <c r="I40" s="27"/>
      <c r="J40" s="28">
        <f>IF($I$5&lt;&gt;"",$I$5*I3,I3*D40)</f>
        <v>1.714</v>
      </c>
      <c r="K40" s="5"/>
      <c r="L40" s="6"/>
      <c r="M40" s="6"/>
      <c r="N40" s="4"/>
      <c r="R40" s="5">
        <f>COUNTIF(R14:R37,"=St.")</f>
        <v>0</v>
      </c>
      <c r="S40" s="5">
        <f>SUM(S13:S39)</f>
        <v>1.714</v>
      </c>
      <c r="X40" s="5"/>
      <c r="Y40" s="5"/>
    </row>
    <row r="41" spans="1:25" ht="4.5" hidden="1" customHeight="1">
      <c r="A41" s="39"/>
      <c r="B41" s="39"/>
      <c r="C41" s="22"/>
      <c r="D41" s="30"/>
      <c r="E41" s="6"/>
      <c r="F41" s="8"/>
      <c r="G41" s="5"/>
      <c r="H41" s="29"/>
      <c r="I41" s="30"/>
      <c r="J41" s="31">
        <f>IF($I$5&lt;&gt;"",I3*$I$5/$D$40,I3)</f>
        <v>1</v>
      </c>
      <c r="K41" s="5"/>
      <c r="L41" s="6"/>
      <c r="M41" s="6"/>
      <c r="N41" s="4"/>
      <c r="X41" s="5"/>
      <c r="Y41" s="5"/>
    </row>
    <row r="42" spans="1:25" ht="4.5" customHeight="1">
      <c r="A42" s="39"/>
      <c r="B42" s="39"/>
      <c r="C42" s="22"/>
      <c r="D42" s="30"/>
      <c r="E42" s="6"/>
      <c r="F42" s="8"/>
      <c r="G42" s="5"/>
      <c r="H42" s="32"/>
      <c r="I42" s="30"/>
      <c r="J42" s="33"/>
      <c r="K42" s="5"/>
      <c r="L42" s="6"/>
      <c r="M42" s="6"/>
      <c r="N42" s="4"/>
      <c r="X42" s="5"/>
      <c r="Y42" s="5"/>
    </row>
    <row r="43" spans="1:25" ht="4.5" customHeight="1">
      <c r="A43" s="6"/>
      <c r="B43" s="6"/>
      <c r="C43" s="22"/>
      <c r="D43" s="5"/>
      <c r="E43" s="6"/>
      <c r="F43" s="8"/>
      <c r="G43" s="4"/>
      <c r="H43" s="4"/>
      <c r="I43" s="4"/>
      <c r="J43" s="4"/>
      <c r="K43" s="4"/>
      <c r="L43" s="4"/>
      <c r="M43" s="4"/>
      <c r="N43" s="4"/>
      <c r="X43" s="5"/>
      <c r="Y43" s="5"/>
    </row>
    <row r="44" spans="1:25" ht="15.75">
      <c r="A44" s="34"/>
      <c r="B44" s="34"/>
      <c r="C44" s="22"/>
      <c r="D44" s="35"/>
      <c r="E44" s="34"/>
      <c r="F44" s="34"/>
      <c r="G44" s="34"/>
      <c r="H44" s="34"/>
      <c r="I44" s="35"/>
      <c r="J44" s="5"/>
      <c r="K44" s="34"/>
      <c r="L44" s="34"/>
      <c r="M44" s="34"/>
      <c r="N44" s="5"/>
    </row>
    <row r="45" spans="1:25" ht="22.5" customHeight="1">
      <c r="A45" s="5"/>
      <c r="B45" s="36" t="s">
        <v>5</v>
      </c>
      <c r="C45" s="5"/>
      <c r="D45" s="5"/>
      <c r="E45" s="5"/>
      <c r="F45" s="5"/>
      <c r="G45" s="5"/>
      <c r="H45" s="5"/>
      <c r="I45" s="5"/>
      <c r="J45" s="5"/>
      <c r="K45" s="5"/>
      <c r="L45" s="5"/>
      <c r="M45" s="5"/>
      <c r="N45" s="5"/>
    </row>
    <row r="46" spans="1:25" ht="6" customHeight="1">
      <c r="A46" s="5"/>
      <c r="B46" s="5"/>
      <c r="C46" s="5"/>
      <c r="D46" s="5"/>
      <c r="E46" s="5"/>
      <c r="F46" s="5"/>
      <c r="G46" s="5"/>
      <c r="H46" s="5"/>
      <c r="I46" s="5"/>
      <c r="J46" s="5"/>
      <c r="K46" s="5"/>
      <c r="L46" s="5"/>
      <c r="M46" s="5"/>
      <c r="N46" s="5"/>
    </row>
    <row r="47" spans="1:25" ht="161.25" customHeight="1">
      <c r="A47" s="5"/>
      <c r="B47" s="49" t="s">
        <v>6</v>
      </c>
      <c r="C47" s="50"/>
      <c r="D47" s="50"/>
      <c r="E47" s="50"/>
      <c r="F47" s="50"/>
      <c r="G47" s="50"/>
      <c r="H47" s="50"/>
      <c r="I47" s="50"/>
      <c r="J47" s="50"/>
      <c r="K47" s="50"/>
      <c r="L47" s="50"/>
      <c r="M47" s="51"/>
      <c r="N47" s="5"/>
    </row>
    <row r="48" spans="1:25">
      <c r="A48" s="5"/>
      <c r="B48" s="5"/>
      <c r="C48" s="22"/>
      <c r="D48" s="5"/>
      <c r="E48" s="5"/>
      <c r="F48" s="5"/>
      <c r="G48" s="5"/>
      <c r="H48" s="5"/>
      <c r="I48" s="5"/>
      <c r="J48" s="5"/>
      <c r="K48" s="5"/>
      <c r="L48" s="5"/>
      <c r="M48" s="5"/>
      <c r="N48" s="5"/>
    </row>
    <row r="49" spans="1:14" ht="18.75">
      <c r="A49" s="5"/>
      <c r="B49" s="52"/>
      <c r="C49" s="52"/>
      <c r="D49" s="52"/>
      <c r="E49" s="52"/>
      <c r="F49" s="52"/>
      <c r="G49" s="52"/>
      <c r="H49" s="52"/>
      <c r="I49" s="52"/>
      <c r="J49" s="52"/>
      <c r="K49" s="52"/>
      <c r="L49" s="52"/>
      <c r="M49" s="52"/>
      <c r="N49" s="5"/>
    </row>
    <row r="50" spans="1:14">
      <c r="A50" s="5"/>
      <c r="B50" s="5"/>
      <c r="C50" s="22"/>
      <c r="D50" s="5"/>
      <c r="E50" s="5"/>
      <c r="F50" s="5"/>
      <c r="G50" s="5"/>
      <c r="H50" s="5"/>
      <c r="I50" s="5"/>
      <c r="J50" s="5"/>
      <c r="K50" s="5"/>
      <c r="L50" s="5"/>
      <c r="M50" s="5"/>
      <c r="N50" s="5"/>
    </row>
  </sheetData>
  <sheetProtection algorithmName="SHA-512" hashValue="hsgfXe6Woi6FZnfhGEUUmPx2I6+nfcx2QLjSNwG59cUzTmRL0dyt4AfCmHrHJff1yPFB3uGgti+clshi98qU1g==" saltValue="+yXKkNSTUV0GBxjuM0Z/cg=="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60" priority="208" stopIfTrue="1">
      <formula>OR($B14="u",$B14="o2")</formula>
    </cfRule>
    <cfRule type="expression" dxfId="159" priority="209" stopIfTrue="1">
      <formula>$B14="u2"</formula>
    </cfRule>
  </conditionalFormatting>
  <conditionalFormatting sqref="H14:H19 H33:H37 H25:H27">
    <cfRule type="expression" dxfId="158" priority="203">
      <formula>EM="X"</formula>
    </cfRule>
    <cfRule type="expression" dxfId="157" priority="204">
      <formula>AND(EM="X",$B14="u2")</formula>
    </cfRule>
    <cfRule type="expression" dxfId="156" priority="205">
      <formula>AND(EM&lt;&gt;"X",$B14="u2")</formula>
    </cfRule>
    <cfRule type="expression" dxfId="155" priority="206">
      <formula>AND(EM="X",OR($B14="u",$B14="o2"))</formula>
    </cfRule>
    <cfRule type="expression" dxfId="154" priority="207">
      <formula>AND(EM&lt;&gt;"X",OR($B14="u",$B14="o2"))</formula>
    </cfRule>
  </conditionalFormatting>
  <conditionalFormatting sqref="B24:B37 D14:D19 I14:I19 I33:I37 D33:D37 I25:I27 D25:D27">
    <cfRule type="expression" dxfId="153" priority="202">
      <formula>EM="X"</formula>
    </cfRule>
  </conditionalFormatting>
  <conditionalFormatting sqref="L14:L37">
    <cfRule type="expression" dxfId="152" priority="201">
      <formula>EM="X"</formula>
    </cfRule>
  </conditionalFormatting>
  <conditionalFormatting sqref="J11:L11 J9:L9">
    <cfRule type="expression" dxfId="151" priority="200">
      <formula>EM="X"</formula>
    </cfRule>
  </conditionalFormatting>
  <conditionalFormatting sqref="B14:B23">
    <cfRule type="expression" dxfId="150" priority="199">
      <formula>EM="X"</formula>
    </cfRule>
  </conditionalFormatting>
  <conditionalFormatting sqref="H19">
    <cfRule type="expression" dxfId="149" priority="188">
      <formula>EM="X"</formula>
    </cfRule>
    <cfRule type="expression" dxfId="148" priority="189">
      <formula>AND(EM="X",$B19="u2")</formula>
    </cfRule>
    <cfRule type="expression" dxfId="147" priority="190">
      <formula>AND(EM&lt;&gt;"X",$B19="u2")</formula>
    </cfRule>
    <cfRule type="expression" dxfId="146" priority="191">
      <formula>AND(EM="X",OR($B19="u",$B19="o2"))</formula>
    </cfRule>
    <cfRule type="expression" dxfId="145" priority="192">
      <formula>AND(EM&lt;&gt;"X",OR($B19="u",$B19="o2"))</formula>
    </cfRule>
  </conditionalFormatting>
  <conditionalFormatting sqref="D19 I19">
    <cfRule type="expression" dxfId="144" priority="187">
      <formula>EM="X"</formula>
    </cfRule>
  </conditionalFormatting>
  <conditionalFormatting sqref="H28:H32">
    <cfRule type="expression" dxfId="143" priority="164">
      <formula>EM="X"</formula>
    </cfRule>
    <cfRule type="expression" dxfId="142" priority="165">
      <formula>AND(EM="X",$B28="u2")</formula>
    </cfRule>
    <cfRule type="expression" dxfId="141" priority="166">
      <formula>AND(EM&lt;&gt;"X",$B28="u2")</formula>
    </cfRule>
    <cfRule type="expression" dxfId="140" priority="167">
      <formula>AND(EM="X",OR($B28="u",$B28="o2"))</formula>
    </cfRule>
    <cfRule type="expression" dxfId="139" priority="168">
      <formula>AND(EM&lt;&gt;"X",OR($B28="u",$B28="o2"))</formula>
    </cfRule>
  </conditionalFormatting>
  <conditionalFormatting sqref="D28:D32 I28:I32">
    <cfRule type="expression" dxfId="138" priority="163">
      <formula>EM="X"</formula>
    </cfRule>
  </conditionalFormatting>
  <conditionalFormatting sqref="H29">
    <cfRule type="expression" dxfId="137" priority="158">
      <formula>EM="X"</formula>
    </cfRule>
    <cfRule type="expression" dxfId="136" priority="159">
      <formula>AND(EM="X",$B29="u2")</formula>
    </cfRule>
    <cfRule type="expression" dxfId="135" priority="160">
      <formula>AND(EM&lt;&gt;"X",$B29="u2")</formula>
    </cfRule>
    <cfRule type="expression" dxfId="134" priority="161">
      <formula>AND(EM="X",OR($B29="u",$B29="o2"))</formula>
    </cfRule>
    <cfRule type="expression" dxfId="133" priority="162">
      <formula>AND(EM&lt;&gt;"X",OR($B29="u",$B29="o2"))</formula>
    </cfRule>
  </conditionalFormatting>
  <conditionalFormatting sqref="D29 I29">
    <cfRule type="expression" dxfId="132" priority="157">
      <formula>EM="X"</formula>
    </cfRule>
  </conditionalFormatting>
  <conditionalFormatting sqref="H28">
    <cfRule type="expression" dxfId="131" priority="152">
      <formula>EM="X"</formula>
    </cfRule>
    <cfRule type="expression" dxfId="130" priority="153">
      <formula>AND(EM="X",$B28="u2")</formula>
    </cfRule>
    <cfRule type="expression" dxfId="129" priority="154">
      <formula>AND(EM&lt;&gt;"X",$B28="u2")</formula>
    </cfRule>
    <cfRule type="expression" dxfId="128" priority="155">
      <formula>AND(EM="X",OR($B28="u",$B28="o2"))</formula>
    </cfRule>
    <cfRule type="expression" dxfId="127" priority="156">
      <formula>AND(EM&lt;&gt;"X",OR($B28="u",$B28="o2"))</formula>
    </cfRule>
  </conditionalFormatting>
  <conditionalFormatting sqref="D28 I28">
    <cfRule type="expression" dxfId="126" priority="151">
      <formula>EM="X"</formula>
    </cfRule>
  </conditionalFormatting>
  <conditionalFormatting sqref="H31">
    <cfRule type="expression" dxfId="125" priority="146">
      <formula>EM="X"</formula>
    </cfRule>
    <cfRule type="expression" dxfId="124" priority="147">
      <formula>AND(EM="X",$B31="u2")</formula>
    </cfRule>
    <cfRule type="expression" dxfId="123" priority="148">
      <formula>AND(EM&lt;&gt;"X",$B31="u2")</formula>
    </cfRule>
    <cfRule type="expression" dxfId="122" priority="149">
      <formula>AND(EM="X",OR($B31="u",$B31="o2"))</formula>
    </cfRule>
    <cfRule type="expression" dxfId="121" priority="150">
      <formula>AND(EM&lt;&gt;"X",OR($B31="u",$B31="o2"))</formula>
    </cfRule>
  </conditionalFormatting>
  <conditionalFormatting sqref="D31 I31">
    <cfRule type="expression" dxfId="120" priority="145">
      <formula>EM="X"</formula>
    </cfRule>
  </conditionalFormatting>
  <conditionalFormatting sqref="H32">
    <cfRule type="expression" dxfId="119" priority="140">
      <formula>EM="X"</formula>
    </cfRule>
    <cfRule type="expression" dxfId="118" priority="141">
      <formula>AND(EM="X",$B32="u2")</formula>
    </cfRule>
    <cfRule type="expression" dxfId="117" priority="142">
      <formula>AND(EM&lt;&gt;"X",$B32="u2")</formula>
    </cfRule>
    <cfRule type="expression" dxfId="116" priority="143">
      <formula>AND(EM="X",OR($B32="u",$B32="o2"))</formula>
    </cfRule>
    <cfRule type="expression" dxfId="115" priority="144">
      <formula>AND(EM&lt;&gt;"X",OR($B32="u",$B32="o2"))</formula>
    </cfRule>
  </conditionalFormatting>
  <conditionalFormatting sqref="D32 I32">
    <cfRule type="expression" dxfId="114" priority="139">
      <formula>EM="X"</formula>
    </cfRule>
  </conditionalFormatting>
  <conditionalFormatting sqref="H20">
    <cfRule type="expression" dxfId="113" priority="134">
      <formula>EM="X"</formula>
    </cfRule>
    <cfRule type="expression" dxfId="112" priority="135">
      <formula>AND(EM="X",$B20="u2")</formula>
    </cfRule>
    <cfRule type="expression" dxfId="111" priority="136">
      <formula>AND(EM&lt;&gt;"X",$B20="u2")</formula>
    </cfRule>
    <cfRule type="expression" dxfId="110" priority="137">
      <formula>AND(EM="X",OR($B20="u",$B20="o2"))</formula>
    </cfRule>
    <cfRule type="expression" dxfId="109" priority="138">
      <formula>AND(EM&lt;&gt;"X",OR($B20="u",$B20="o2"))</formula>
    </cfRule>
  </conditionalFormatting>
  <conditionalFormatting sqref="I20 D20">
    <cfRule type="expression" dxfId="108" priority="133">
      <formula>EM="X"</formula>
    </cfRule>
  </conditionalFormatting>
  <conditionalFormatting sqref="H21:H23">
    <cfRule type="expression" dxfId="107" priority="128">
      <formula>EM="X"</formula>
    </cfRule>
    <cfRule type="expression" dxfId="106" priority="129">
      <formula>AND(EM="X",$B21="u2")</formula>
    </cfRule>
    <cfRule type="expression" dxfId="105" priority="130">
      <formula>AND(EM&lt;&gt;"X",$B21="u2")</formula>
    </cfRule>
    <cfRule type="expression" dxfId="104" priority="131">
      <formula>AND(EM="X",OR($B21="u",$B21="o2"))</formula>
    </cfRule>
    <cfRule type="expression" dxfId="103" priority="132">
      <formula>AND(EM&lt;&gt;"X",OR($B21="u",$B21="o2"))</formula>
    </cfRule>
  </conditionalFormatting>
  <conditionalFormatting sqref="D21:D23 I21:I23">
    <cfRule type="expression" dxfId="102" priority="127">
      <formula>EM="X"</formula>
    </cfRule>
  </conditionalFormatting>
  <conditionalFormatting sqref="H22">
    <cfRule type="expression" dxfId="101" priority="122">
      <formula>EM="X"</formula>
    </cfRule>
    <cfRule type="expression" dxfId="100" priority="123">
      <formula>AND(EM="X",$B22="u2")</formula>
    </cfRule>
    <cfRule type="expression" dxfId="99" priority="124">
      <formula>AND(EM&lt;&gt;"X",$B22="u2")</formula>
    </cfRule>
    <cfRule type="expression" dxfId="98" priority="125">
      <formula>AND(EM="X",OR($B22="u",$B22="o2"))</formula>
    </cfRule>
    <cfRule type="expression" dxfId="97" priority="126">
      <formula>AND(EM&lt;&gt;"X",OR($B22="u",$B22="o2"))</formula>
    </cfRule>
  </conditionalFormatting>
  <conditionalFormatting sqref="D22 I22">
    <cfRule type="expression" dxfId="96" priority="121">
      <formula>EM="X"</formula>
    </cfRule>
  </conditionalFormatting>
  <conditionalFormatting sqref="H21">
    <cfRule type="expression" dxfId="95" priority="116">
      <formula>EM="X"</formula>
    </cfRule>
    <cfRule type="expression" dxfId="94" priority="117">
      <formula>AND(EM="X",$B21="u2")</formula>
    </cfRule>
    <cfRule type="expression" dxfId="93" priority="118">
      <formula>AND(EM&lt;&gt;"X",$B21="u2")</formula>
    </cfRule>
    <cfRule type="expression" dxfId="92" priority="119">
      <formula>AND(EM="X",OR($B21="u",$B21="o2"))</formula>
    </cfRule>
    <cfRule type="expression" dxfId="91" priority="120">
      <formula>AND(EM&lt;&gt;"X",OR($B21="u",$B21="o2"))</formula>
    </cfRule>
  </conditionalFormatting>
  <conditionalFormatting sqref="D21 I21">
    <cfRule type="expression" dxfId="90" priority="115">
      <formula>EM="X"</formula>
    </cfRule>
  </conditionalFormatting>
  <conditionalFormatting sqref="H21">
    <cfRule type="expression" dxfId="89" priority="86">
      <formula>EM="X"</formula>
    </cfRule>
    <cfRule type="expression" dxfId="88" priority="87">
      <formula>AND(EM="X",$B21="u2")</formula>
    </cfRule>
    <cfRule type="expression" dxfId="87" priority="88">
      <formula>AND(EM&lt;&gt;"X",$B21="u2")</formula>
    </cfRule>
    <cfRule type="expression" dxfId="86" priority="89">
      <formula>AND(EM="X",OR($B21="u",$B21="o2"))</formula>
    </cfRule>
    <cfRule type="expression" dxfId="85" priority="90">
      <formula>AND(EM&lt;&gt;"X",OR($B21="u",$B21="o2"))</formula>
    </cfRule>
  </conditionalFormatting>
  <conditionalFormatting sqref="D21 I21">
    <cfRule type="expression" dxfId="84" priority="85">
      <formula>EM="X"</formula>
    </cfRule>
  </conditionalFormatting>
  <conditionalFormatting sqref="H22">
    <cfRule type="expression" dxfId="83" priority="80">
      <formula>EM="X"</formula>
    </cfRule>
    <cfRule type="expression" dxfId="82" priority="81">
      <formula>AND(EM="X",$B22="u2")</formula>
    </cfRule>
    <cfRule type="expression" dxfId="81" priority="82">
      <formula>AND(EM&lt;&gt;"X",$B22="u2")</formula>
    </cfRule>
    <cfRule type="expression" dxfId="80" priority="83">
      <formula>AND(EM="X",OR($B22="u",$B22="o2"))</formula>
    </cfRule>
    <cfRule type="expression" dxfId="79" priority="84">
      <formula>AND(EM&lt;&gt;"X",OR($B22="u",$B22="o2"))</formula>
    </cfRule>
  </conditionalFormatting>
  <conditionalFormatting sqref="D22 I22">
    <cfRule type="expression" dxfId="78" priority="79">
      <formula>EM="X"</formula>
    </cfRule>
  </conditionalFormatting>
  <conditionalFormatting sqref="H22">
    <cfRule type="expression" dxfId="77" priority="74">
      <formula>EM="X"</formula>
    </cfRule>
    <cfRule type="expression" dxfId="76" priority="75">
      <formula>AND(EM="X",$B22="u2")</formula>
    </cfRule>
    <cfRule type="expression" dxfId="75" priority="76">
      <formula>AND(EM&lt;&gt;"X",$B22="u2")</formula>
    </cfRule>
    <cfRule type="expression" dxfId="74" priority="77">
      <formula>AND(EM="X",OR($B22="u",$B22="o2"))</formula>
    </cfRule>
    <cfRule type="expression" dxfId="73" priority="78">
      <formula>AND(EM&lt;&gt;"X",OR($B22="u",$B22="o2"))</formula>
    </cfRule>
  </conditionalFormatting>
  <conditionalFormatting sqref="D22 I22">
    <cfRule type="expression" dxfId="72" priority="73">
      <formula>EM="X"</formula>
    </cfRule>
  </conditionalFormatting>
  <conditionalFormatting sqref="H23:H24">
    <cfRule type="expression" dxfId="71" priority="68">
      <formula>EM="X"</formula>
    </cfRule>
    <cfRule type="expression" dxfId="70" priority="69">
      <formula>AND(EM="X",$B23="u2")</formula>
    </cfRule>
    <cfRule type="expression" dxfId="69" priority="70">
      <formula>AND(EM&lt;&gt;"X",$B23="u2")</formula>
    </cfRule>
    <cfRule type="expression" dxfId="68" priority="71">
      <formula>AND(EM="X",OR($B23="u",$B23="o2"))</formula>
    </cfRule>
    <cfRule type="expression" dxfId="67" priority="72">
      <formula>AND(EM&lt;&gt;"X",OR($B23="u",$B23="o2"))</formula>
    </cfRule>
  </conditionalFormatting>
  <conditionalFormatting sqref="D23:D24 I23:I24">
    <cfRule type="expression" dxfId="66" priority="67">
      <formula>EM="X"</formula>
    </cfRule>
  </conditionalFormatting>
  <conditionalFormatting sqref="H23">
    <cfRule type="expression" dxfId="65" priority="62">
      <formula>EM="X"</formula>
    </cfRule>
    <cfRule type="expression" dxfId="64" priority="63">
      <formula>AND(EM="X",$B23="u2")</formula>
    </cfRule>
    <cfRule type="expression" dxfId="63" priority="64">
      <formula>AND(EM&lt;&gt;"X",$B23="u2")</formula>
    </cfRule>
    <cfRule type="expression" dxfId="62" priority="65">
      <formula>AND(EM="X",OR($B23="u",$B23="o2"))</formula>
    </cfRule>
    <cfRule type="expression" dxfId="61" priority="66">
      <formula>AND(EM&lt;&gt;"X",OR($B23="u",$B23="o2"))</formula>
    </cfRule>
  </conditionalFormatting>
  <conditionalFormatting sqref="D23 I23">
    <cfRule type="expression" dxfId="60" priority="61">
      <formula>EM="X"</formula>
    </cfRule>
  </conditionalFormatting>
  <conditionalFormatting sqref="H24">
    <cfRule type="expression" dxfId="59" priority="56">
      <formula>EM="X"</formula>
    </cfRule>
    <cfRule type="expression" dxfId="58" priority="57">
      <formula>AND(EM="X",$B24="u2")</formula>
    </cfRule>
    <cfRule type="expression" dxfId="57" priority="58">
      <formula>AND(EM&lt;&gt;"X",$B24="u2")</formula>
    </cfRule>
    <cfRule type="expression" dxfId="56" priority="59">
      <formula>AND(EM="X",OR($B24="u",$B24="o2"))</formula>
    </cfRule>
    <cfRule type="expression" dxfId="55" priority="60">
      <formula>AND(EM&lt;&gt;"X",OR($B24="u",$B24="o2"))</formula>
    </cfRule>
  </conditionalFormatting>
  <conditionalFormatting sqref="D24 I24">
    <cfRule type="expression" dxfId="54" priority="55">
      <formula>EM="X"</formula>
    </cfRule>
  </conditionalFormatting>
  <conditionalFormatting sqref="H20">
    <cfRule type="expression" dxfId="53" priority="50">
      <formula>EM="X"</formula>
    </cfRule>
    <cfRule type="expression" dxfId="52" priority="51">
      <formula>AND(EM="X",$B20="u2")</formula>
    </cfRule>
    <cfRule type="expression" dxfId="51" priority="52">
      <formula>AND(EM&lt;&gt;"X",$B20="u2")</formula>
    </cfRule>
    <cfRule type="expression" dxfId="50" priority="53">
      <formula>AND(EM="X",OR($B20="u",$B20="o2"))</formula>
    </cfRule>
    <cfRule type="expression" dxfId="49" priority="54">
      <formula>AND(EM&lt;&gt;"X",OR($B20="u",$B20="o2"))</formula>
    </cfRule>
  </conditionalFormatting>
  <conditionalFormatting sqref="D20 I20">
    <cfRule type="expression" dxfId="48" priority="49">
      <formula>EM="X"</formula>
    </cfRule>
  </conditionalFormatting>
  <conditionalFormatting sqref="H20">
    <cfRule type="expression" dxfId="47" priority="44">
      <formula>EM="X"</formula>
    </cfRule>
    <cfRule type="expression" dxfId="46" priority="45">
      <formula>AND(EM="X",$B20="u2")</formula>
    </cfRule>
    <cfRule type="expression" dxfId="45" priority="46">
      <formula>AND(EM&lt;&gt;"X",$B20="u2")</formula>
    </cfRule>
    <cfRule type="expression" dxfId="44" priority="47">
      <formula>AND(EM="X",OR($B20="u",$B20="o2"))</formula>
    </cfRule>
    <cfRule type="expression" dxfId="43" priority="48">
      <formula>AND(EM&lt;&gt;"X",OR($B20="u",$B20="o2"))</formula>
    </cfRule>
  </conditionalFormatting>
  <conditionalFormatting sqref="D20 I20">
    <cfRule type="expression" dxfId="42" priority="43">
      <formula>EM="X"</formula>
    </cfRule>
  </conditionalFormatting>
  <conditionalFormatting sqref="H21">
    <cfRule type="expression" dxfId="41" priority="38">
      <formula>EM="X"</formula>
    </cfRule>
    <cfRule type="expression" dxfId="40" priority="39">
      <formula>AND(EM="X",$B21="u2")</formula>
    </cfRule>
    <cfRule type="expression" dxfId="39" priority="40">
      <formula>AND(EM&lt;&gt;"X",$B21="u2")</formula>
    </cfRule>
    <cfRule type="expression" dxfId="38" priority="41">
      <formula>AND(EM="X",OR($B21="u",$B21="o2"))</formula>
    </cfRule>
    <cfRule type="expression" dxfId="37" priority="42">
      <formula>AND(EM&lt;&gt;"X",OR($B21="u",$B21="o2"))</formula>
    </cfRule>
  </conditionalFormatting>
  <conditionalFormatting sqref="I21 D21">
    <cfRule type="expression" dxfId="36" priority="37">
      <formula>EM="X"</formula>
    </cfRule>
  </conditionalFormatting>
  <conditionalFormatting sqref="H23">
    <cfRule type="expression" dxfId="35" priority="32">
      <formula>EM="X"</formula>
    </cfRule>
    <cfRule type="expression" dxfId="34" priority="33">
      <formula>AND(EM="X",$B23="u2")</formula>
    </cfRule>
    <cfRule type="expression" dxfId="33" priority="34">
      <formula>AND(EM&lt;&gt;"X",$B23="u2")</formula>
    </cfRule>
    <cfRule type="expression" dxfId="32" priority="35">
      <formula>AND(EM="X",OR($B23="u",$B23="o2"))</formula>
    </cfRule>
    <cfRule type="expression" dxfId="31" priority="36">
      <formula>AND(EM&lt;&gt;"X",OR($B23="u",$B23="o2"))</formula>
    </cfRule>
  </conditionalFormatting>
  <conditionalFormatting sqref="D23 I23">
    <cfRule type="expression" dxfId="30" priority="31">
      <formula>EM="X"</formula>
    </cfRule>
  </conditionalFormatting>
  <conditionalFormatting sqref="H22">
    <cfRule type="expression" dxfId="29" priority="26">
      <formula>EM="X"</formula>
    </cfRule>
    <cfRule type="expression" dxfId="28" priority="27">
      <formula>AND(EM="X",$B22="u2")</formula>
    </cfRule>
    <cfRule type="expression" dxfId="27" priority="28">
      <formula>AND(EM&lt;&gt;"X",$B22="u2")</formula>
    </cfRule>
    <cfRule type="expression" dxfId="26" priority="29">
      <formula>AND(EM="X",OR($B22="u",$B22="o2"))</formula>
    </cfRule>
    <cfRule type="expression" dxfId="25" priority="30">
      <formula>AND(EM&lt;&gt;"X",OR($B22="u",$B22="o2"))</formula>
    </cfRule>
  </conditionalFormatting>
  <conditionalFormatting sqref="D22 I22">
    <cfRule type="expression" dxfId="24" priority="25">
      <formula>EM="X"</formula>
    </cfRule>
  </conditionalFormatting>
  <conditionalFormatting sqref="H22">
    <cfRule type="expression" dxfId="23" priority="20">
      <formula>EM="X"</formula>
    </cfRule>
    <cfRule type="expression" dxfId="22" priority="21">
      <formula>AND(EM="X",$B22="u2")</formula>
    </cfRule>
    <cfRule type="expression" dxfId="21" priority="22">
      <formula>AND(EM&lt;&gt;"X",$B22="u2")</formula>
    </cfRule>
    <cfRule type="expression" dxfId="20" priority="23">
      <formula>AND(EM="X",OR($B22="u",$B22="o2"))</formula>
    </cfRule>
    <cfRule type="expression" dxfId="19" priority="24">
      <formula>AND(EM&lt;&gt;"X",OR($B22="u",$B22="o2"))</formula>
    </cfRule>
  </conditionalFormatting>
  <conditionalFormatting sqref="D22 I22">
    <cfRule type="expression" dxfId="18" priority="19">
      <formula>EM="X"</formula>
    </cfRule>
  </conditionalFormatting>
  <conditionalFormatting sqref="H23">
    <cfRule type="expression" dxfId="17" priority="14">
      <formula>EM="X"</formula>
    </cfRule>
    <cfRule type="expression" dxfId="16" priority="15">
      <formula>AND(EM="X",$B23="u2")</formula>
    </cfRule>
    <cfRule type="expression" dxfId="15" priority="16">
      <formula>AND(EM&lt;&gt;"X",$B23="u2")</formula>
    </cfRule>
    <cfRule type="expression" dxfId="14" priority="17">
      <formula>AND(EM="X",OR($B23="u",$B23="o2"))</formula>
    </cfRule>
    <cfRule type="expression" dxfId="13" priority="18">
      <formula>AND(EM&lt;&gt;"X",OR($B23="u",$B23="o2"))</formula>
    </cfRule>
  </conditionalFormatting>
  <conditionalFormatting sqref="D23 I23">
    <cfRule type="expression" dxfId="12" priority="13">
      <formula>EM="X"</formula>
    </cfRule>
  </conditionalFormatting>
  <conditionalFormatting sqref="H23">
    <cfRule type="expression" dxfId="11" priority="8">
      <formula>EM="X"</formula>
    </cfRule>
    <cfRule type="expression" dxfId="10" priority="9">
      <formula>AND(EM="X",$B23="u2")</formula>
    </cfRule>
    <cfRule type="expression" dxfId="9" priority="10">
      <formula>AND(EM&lt;&gt;"X",$B23="u2")</formula>
    </cfRule>
    <cfRule type="expression" dxfId="8" priority="11">
      <formula>AND(EM="X",OR($B23="u",$B23="o2"))</formula>
    </cfRule>
    <cfRule type="expression" dxfId="7" priority="12">
      <formula>AND(EM&lt;&gt;"X",OR($B23="u",$B23="o2"))</formula>
    </cfRule>
  </conditionalFormatting>
  <conditionalFormatting sqref="D23 I23">
    <cfRule type="expression" dxfId="6" priority="7">
      <formula>EM="X"</formula>
    </cfRule>
  </conditionalFormatting>
  <conditionalFormatting sqref="H24">
    <cfRule type="expression" dxfId="5" priority="2">
      <formula>EM="X"</formula>
    </cfRule>
    <cfRule type="expression" dxfId="4" priority="3">
      <formula>AND(EM="X",$B24="u2")</formula>
    </cfRule>
    <cfRule type="expression" dxfId="3" priority="4">
      <formula>AND(EM&lt;&gt;"X",$B24="u2")</formula>
    </cfRule>
    <cfRule type="expression" dxfId="2" priority="5">
      <formula>AND(EM="X",OR($B24="u",$B24="o2"))</formula>
    </cfRule>
    <cfRule type="expression" dxfId="1" priority="6">
      <formula>AND(EM&lt;&gt;"X",OR($B24="u",$B24="o2"))</formula>
    </cfRule>
  </conditionalFormatting>
  <conditionalFormatting sqref="D24 I24">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Rezeptur!Druckbereich</vt:lpstr>
      <vt:lpstr>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Marlene</cp:lastModifiedBy>
  <cp:lastPrinted>2016-09-09T16:09:19Z</cp:lastPrinted>
  <dcterms:created xsi:type="dcterms:W3CDTF">2016-05-29T23:20:14Z</dcterms:created>
  <dcterms:modified xsi:type="dcterms:W3CDTF">2016-09-16T16:51:11Z</dcterms:modified>
</cp:coreProperties>
</file>